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65" yWindow="0" windowWidth="18885" windowHeight="11580" tabRatio="954" activeTab="0"/>
  </bookViews>
  <sheets>
    <sheet name="표지" sheetId="1" r:id="rId1"/>
    <sheet name="충격흡수 U-앵커식볼라드(이중분체) 일위대가표" sheetId="2" r:id="rId2"/>
    <sheet name="일위대가호표" sheetId="3" r:id="rId3"/>
    <sheet name="물가시세표" sheetId="4" r:id="rId4"/>
  </sheets>
  <definedNames>
    <definedName name="_xlnm.Print_Area" localSheetId="2">'일위대가호표'!$A$1:$M$10</definedName>
  </definedNames>
  <calcPr fullCalcOnLoad="1"/>
</workbook>
</file>

<file path=xl/sharedStrings.xml><?xml version="1.0" encoding="utf-8"?>
<sst xmlns="http://schemas.openxmlformats.org/spreadsheetml/2006/main" count="205" uniqueCount="137">
  <si>
    <t>소  계</t>
  </si>
  <si>
    <t>특별인부</t>
  </si>
  <si>
    <t>보통인부</t>
  </si>
  <si>
    <t>합  계</t>
  </si>
  <si>
    <t>일 위 대 가 호 표</t>
  </si>
  <si>
    <t>㎥</t>
  </si>
  <si>
    <t>- 일  위  대  가 -</t>
  </si>
  <si>
    <t>EA</t>
  </si>
  <si>
    <t>2. 설치비 - 앵커식</t>
  </si>
  <si>
    <t>재 료 비</t>
  </si>
  <si>
    <t>노 무 비</t>
  </si>
  <si>
    <t>경   비</t>
  </si>
  <si>
    <t>비  고</t>
  </si>
  <si>
    <t>단  가</t>
  </si>
  <si>
    <t>금  액</t>
  </si>
  <si>
    <t>볼라드(앵커) 설치</t>
  </si>
  <si>
    <t>제1호표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</si>
  <si>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</si>
  <si>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</si>
  <si>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</si>
  <si>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</si>
  <si>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</si>
  <si>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</si>
  <si>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</si>
  <si>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</si>
  <si>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</si>
  <si>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</si>
  <si>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</si>
  <si>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</si>
  <si>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</si>
  <si>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</si>
  <si>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</si>
  <si>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</si>
  <si>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</si>
  <si>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</si>
  <si>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</si>
  <si>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</si>
  <si>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</si>
  <si>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</si>
  <si>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</si>
  <si>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</si>
  <si>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</si>
  <si>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</si>
  <si>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</si>
  <si>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</si>
  <si>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</si>
  <si>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</si>
  <si>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</si>
  <si>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</si>
  <si>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</si>
  <si>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</si>
  <si>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</si>
  <si>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</si>
  <si>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</si>
  <si>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</si>
  <si>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</si>
  <si>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</si>
  <si>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</si>
  <si>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</si>
  <si>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</si>
  <si>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</si>
  <si>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</si>
  <si>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</si>
  <si>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(가격단위 : 원)</t>
  </si>
  <si>
    <t>1. 자재비</t>
  </si>
  <si>
    <t xml:space="preserve">TI-11, 충격흡수 U-앵커식볼라드(이중분체) </t>
  </si>
  <si>
    <t>공 종</t>
  </si>
  <si>
    <t>규격</t>
  </si>
  <si>
    <t>수량</t>
  </si>
  <si>
    <t>단위</t>
  </si>
  <si>
    <t>충격흡수 U 볼라드 앵커식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</si>
  <si>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</si>
  <si>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</si>
  <si>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</si>
  <si>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</si>
  <si>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</si>
  <si>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</si>
  <si>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</si>
  <si>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</si>
  <si>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</si>
  <si>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</si>
  <si>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</si>
  <si>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앵커볼트 설치</t>
  </si>
  <si>
    <t>셋트앵커(철)</t>
  </si>
  <si>
    <t>5/8" x 150mm</t>
  </si>
  <si>
    <t>EA</t>
  </si>
  <si>
    <t>특별인부</t>
  </si>
  <si>
    <t>인</t>
  </si>
  <si>
    <t>일반기계운전사</t>
  </si>
  <si>
    <t>잡재료비</t>
  </si>
  <si>
    <t>노무비의 5%</t>
  </si>
  <si>
    <t>%</t>
  </si>
  <si>
    <t>계</t>
  </si>
  <si>
    <t>발전기</t>
  </si>
  <si>
    <t>25kw</t>
  </si>
  <si>
    <t>hr</t>
  </si>
  <si>
    <t>볼라드 설치공사 - 충격흡수 U볼라드(앵커식,이중분체)(Φ96 x 1200W x 600H)</t>
  </si>
  <si>
    <t>Φ96x1200x600, 이중분체</t>
  </si>
  <si>
    <t xml:space="preserve">충격흡수 U-앵커식볼라드(이중분체) 일위대가표 (2020년) </t>
  </si>
  <si>
    <t>2020년 물가자료 10월 2 172P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</si>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</sst>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223" fontId="0" fillId="0" borderId="0" xfId="50" applyNumberFormat="1" applyFont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2" xfId="50" applyFont="1" applyBorder="1" applyAlignment="1">
      <alignment horizontal="left" vertical="center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  <xf numFmtId="41" fontId="0" fillId="33" borderId="36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247650</xdr:rowOff>
    </xdr:from>
    <xdr:to>
      <xdr:col>10</xdr:col>
      <xdr:colOff>752475</xdr:colOff>
      <xdr:row>16</xdr:row>
      <xdr:rowOff>266700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195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14</xdr:row>
      <xdr:rowOff>57150</xdr:rowOff>
    </xdr:from>
    <xdr:to>
      <xdr:col>10</xdr:col>
      <xdr:colOff>381000</xdr:colOff>
      <xdr:row>17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38475" y="4457700"/>
          <a:ext cx="4810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0" t="s">
        <v>65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4.7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4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4.75" customHeight="1">
      <c r="A6" s="106" t="s">
        <v>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ht="24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07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5" customFormat="1" ht="19.5" customHeight="1">
      <c r="A2" s="110" t="s">
        <v>66</v>
      </c>
      <c r="B2" s="112" t="s">
        <v>67</v>
      </c>
      <c r="C2" s="114" t="s">
        <v>68</v>
      </c>
      <c r="D2" s="114" t="s">
        <v>69</v>
      </c>
      <c r="E2" s="112" t="s">
        <v>9</v>
      </c>
      <c r="F2" s="112"/>
      <c r="G2" s="112" t="s">
        <v>10</v>
      </c>
      <c r="H2" s="112"/>
      <c r="I2" s="112" t="s">
        <v>11</v>
      </c>
      <c r="J2" s="112"/>
      <c r="K2" s="112" t="s">
        <v>3</v>
      </c>
      <c r="L2" s="112"/>
      <c r="M2" s="116" t="s">
        <v>12</v>
      </c>
    </row>
    <row r="3" spans="1:13" s="5" customFormat="1" ht="19.5" customHeight="1">
      <c r="A3" s="111"/>
      <c r="B3" s="113"/>
      <c r="C3" s="115"/>
      <c r="D3" s="115"/>
      <c r="E3" s="22" t="s">
        <v>13</v>
      </c>
      <c r="F3" s="22" t="s">
        <v>14</v>
      </c>
      <c r="G3" s="22" t="s">
        <v>13</v>
      </c>
      <c r="H3" s="22" t="s">
        <v>14</v>
      </c>
      <c r="I3" s="22" t="s">
        <v>13</v>
      </c>
      <c r="J3" s="22" t="s">
        <v>14</v>
      </c>
      <c r="K3" s="22" t="s">
        <v>13</v>
      </c>
      <c r="L3" s="22" t="s">
        <v>14</v>
      </c>
      <c r="M3" s="117"/>
    </row>
    <row r="4" spans="1:13" s="5" customFormat="1" ht="19.5" customHeight="1">
      <c r="A4" s="64" t="s">
        <v>96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5" t="s">
        <v>63</v>
      </c>
    </row>
    <row r="5" spans="1:13" s="5" customFormat="1" ht="19.5" customHeight="1">
      <c r="A5" s="64" t="s">
        <v>64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5"/>
    </row>
    <row r="6" spans="1:13" s="5" customFormat="1" ht="19.5" customHeight="1">
      <c r="A6" s="66" t="s">
        <v>70</v>
      </c>
      <c r="B6" s="61" t="s">
        <v>97</v>
      </c>
      <c r="C6" s="6">
        <v>1</v>
      </c>
      <c r="D6" s="1" t="s">
        <v>7</v>
      </c>
      <c r="E6" s="23">
        <f>물가시세표!D23</f>
        <v>347000</v>
      </c>
      <c r="F6" s="23">
        <f>ROUND(C6*E6,0)</f>
        <v>347000</v>
      </c>
      <c r="G6" s="23"/>
      <c r="H6" s="23"/>
      <c r="I6" s="23"/>
      <c r="J6" s="23"/>
      <c r="K6" s="23">
        <f>E6+G6+I6</f>
        <v>347000</v>
      </c>
      <c r="L6" s="23">
        <f>F6+H6+J6</f>
        <v>347000</v>
      </c>
      <c r="M6" s="65"/>
    </row>
    <row r="7" spans="1:13" s="5" customFormat="1" ht="19.5" customHeight="1">
      <c r="A7" s="67" t="s">
        <v>0</v>
      </c>
      <c r="B7" s="24"/>
      <c r="C7" s="7"/>
      <c r="D7" s="8"/>
      <c r="E7" s="29"/>
      <c r="F7" s="30">
        <f>F6</f>
        <v>347000</v>
      </c>
      <c r="G7" s="29"/>
      <c r="H7" s="30"/>
      <c r="I7" s="29"/>
      <c r="J7" s="30"/>
      <c r="K7" s="29"/>
      <c r="L7" s="30">
        <f>L6</f>
        <v>347000</v>
      </c>
      <c r="M7" s="68"/>
    </row>
    <row r="8" spans="1:13" s="5" customFormat="1" ht="19.5" customHeight="1">
      <c r="A8" s="64" t="s">
        <v>8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5"/>
    </row>
    <row r="9" spans="1:13" s="5" customFormat="1" ht="19.5" customHeight="1">
      <c r="A9" s="69" t="s">
        <v>15</v>
      </c>
      <c r="B9" s="24"/>
      <c r="C9" s="7">
        <v>1</v>
      </c>
      <c r="D9" s="8" t="s">
        <v>7</v>
      </c>
      <c r="E9" s="29">
        <f>일위대가호표!F10</f>
        <v>11499</v>
      </c>
      <c r="F9" s="23">
        <f>ROUND(C9*E9,0)</f>
        <v>11499</v>
      </c>
      <c r="G9" s="29">
        <f>일위대가호표!H10</f>
        <v>52003</v>
      </c>
      <c r="H9" s="23">
        <f>ROUND(C9*G9,0)</f>
        <v>52003</v>
      </c>
      <c r="I9" s="29">
        <f>일위대가호표!J10</f>
        <v>1263</v>
      </c>
      <c r="J9" s="23">
        <f>ROUND(C9*I9,0)</f>
        <v>1263</v>
      </c>
      <c r="K9" s="23">
        <f>E9+G9+I9</f>
        <v>64765</v>
      </c>
      <c r="L9" s="23">
        <f>F9+H9+J9</f>
        <v>64765</v>
      </c>
      <c r="M9" s="70" t="s">
        <v>16</v>
      </c>
    </row>
    <row r="10" spans="1:13" s="5" customFormat="1" ht="19.5" customHeight="1">
      <c r="A10" s="69" t="s">
        <v>37</v>
      </c>
      <c r="B10" s="25" t="s">
        <v>38</v>
      </c>
      <c r="C10" s="6">
        <v>3</v>
      </c>
      <c r="D10" s="8" t="s">
        <v>39</v>
      </c>
      <c r="E10" s="23">
        <f>H12</f>
        <v>52003</v>
      </c>
      <c r="F10" s="23">
        <f>ROUND(E10*C10%,0)</f>
        <v>1560</v>
      </c>
      <c r="G10" s="23"/>
      <c r="H10" s="23"/>
      <c r="I10" s="23"/>
      <c r="J10" s="23"/>
      <c r="K10" s="23">
        <f>E10+G10+I10</f>
        <v>52003</v>
      </c>
      <c r="L10" s="23">
        <f>F10+H10+J10</f>
        <v>1560</v>
      </c>
      <c r="M10" s="71"/>
    </row>
    <row r="11" spans="1:13" s="5" customFormat="1" ht="19.5" customHeight="1">
      <c r="A11" s="69"/>
      <c r="B11" s="25"/>
      <c r="C11" s="6"/>
      <c r="D11" s="8"/>
      <c r="E11" s="23"/>
      <c r="F11" s="23"/>
      <c r="G11" s="23"/>
      <c r="H11" s="23"/>
      <c r="I11" s="23"/>
      <c r="J11" s="23"/>
      <c r="K11" s="23"/>
      <c r="L11" s="23"/>
      <c r="M11" s="71"/>
    </row>
    <row r="12" spans="1:13" s="5" customFormat="1" ht="19.5" customHeight="1">
      <c r="A12" s="67" t="s">
        <v>0</v>
      </c>
      <c r="B12" s="24"/>
      <c r="C12" s="7"/>
      <c r="D12" s="8"/>
      <c r="E12" s="29"/>
      <c r="F12" s="30">
        <f>SUM(F9:F10)</f>
        <v>13059</v>
      </c>
      <c r="G12" s="29"/>
      <c r="H12" s="30">
        <f>SUM(H9:H11)</f>
        <v>52003</v>
      </c>
      <c r="I12" s="30"/>
      <c r="J12" s="30">
        <f>SUM(J9:J11)</f>
        <v>1263</v>
      </c>
      <c r="K12" s="29"/>
      <c r="L12" s="30">
        <f>SUM(F12:J12)</f>
        <v>66325</v>
      </c>
      <c r="M12" s="68"/>
    </row>
    <row r="13" spans="1:13" s="5" customFormat="1" ht="19.5" customHeight="1">
      <c r="A13" s="72"/>
      <c r="B13" s="25"/>
      <c r="C13" s="6"/>
      <c r="D13" s="1"/>
      <c r="E13" s="23"/>
      <c r="F13" s="29"/>
      <c r="G13" s="23"/>
      <c r="H13" s="23"/>
      <c r="I13" s="23"/>
      <c r="J13" s="23"/>
      <c r="K13" s="23"/>
      <c r="L13" s="29"/>
      <c r="M13" s="71"/>
    </row>
    <row r="14" spans="1:13" s="5" customFormat="1" ht="19.5" customHeight="1">
      <c r="A14" s="64" t="s">
        <v>3</v>
      </c>
      <c r="B14" s="25"/>
      <c r="C14" s="6"/>
      <c r="D14" s="1"/>
      <c r="E14" s="23"/>
      <c r="F14" s="30">
        <f>F7+F12</f>
        <v>360059</v>
      </c>
      <c r="G14" s="23"/>
      <c r="H14" s="30">
        <f>H7+H12</f>
        <v>52003</v>
      </c>
      <c r="I14" s="30"/>
      <c r="J14" s="30">
        <f>J7+J12</f>
        <v>1263</v>
      </c>
      <c r="K14" s="23"/>
      <c r="L14" s="30">
        <f>F14+H14+J14</f>
        <v>413325</v>
      </c>
      <c r="M14" s="71"/>
    </row>
    <row r="15" spans="1:13" s="5" customFormat="1" ht="19.5" customHeight="1" thickBot="1">
      <c r="A15" s="73"/>
      <c r="B15" s="74"/>
      <c r="C15" s="75"/>
      <c r="D15" s="76"/>
      <c r="E15" s="77"/>
      <c r="F15" s="78"/>
      <c r="G15" s="77"/>
      <c r="H15" s="78"/>
      <c r="I15" s="77"/>
      <c r="J15" s="78"/>
      <c r="K15" s="77"/>
      <c r="L15" s="78"/>
      <c r="M15" s="79"/>
    </row>
    <row r="18" ht="13.5">
      <c r="F18" s="48"/>
    </row>
    <row r="20" ht="13.5">
      <c r="E20" s="47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7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4" s="5" customFormat="1" ht="19.5" customHeight="1">
      <c r="A2" s="110" t="s">
        <v>71</v>
      </c>
      <c r="B2" s="112" t="s">
        <v>72</v>
      </c>
      <c r="C2" s="114" t="s">
        <v>73</v>
      </c>
      <c r="D2" s="114" t="s">
        <v>74</v>
      </c>
      <c r="E2" s="112" t="s">
        <v>75</v>
      </c>
      <c r="F2" s="112"/>
      <c r="G2" s="112" t="s">
        <v>76</v>
      </c>
      <c r="H2" s="112"/>
      <c r="I2" s="112" t="s">
        <v>77</v>
      </c>
      <c r="J2" s="112"/>
      <c r="K2" s="112" t="s">
        <v>78</v>
      </c>
      <c r="L2" s="112"/>
      <c r="M2" s="116" t="s">
        <v>79</v>
      </c>
      <c r="N2" s="3"/>
    </row>
    <row r="3" spans="1:14" s="5" customFormat="1" ht="19.5" customHeight="1">
      <c r="A3" s="111"/>
      <c r="B3" s="113"/>
      <c r="C3" s="115"/>
      <c r="D3" s="115"/>
      <c r="E3" s="22" t="s">
        <v>80</v>
      </c>
      <c r="F3" s="22" t="s">
        <v>81</v>
      </c>
      <c r="G3" s="22" t="s">
        <v>80</v>
      </c>
      <c r="H3" s="22" t="s">
        <v>81</v>
      </c>
      <c r="I3" s="22" t="s">
        <v>80</v>
      </c>
      <c r="J3" s="22" t="s">
        <v>81</v>
      </c>
      <c r="K3" s="22" t="s">
        <v>80</v>
      </c>
      <c r="L3" s="22" t="s">
        <v>81</v>
      </c>
      <c r="M3" s="117"/>
      <c r="N3" s="3"/>
    </row>
    <row r="4" spans="1:13" ht="17.25" customHeight="1">
      <c r="A4" s="118" t="s">
        <v>82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17.25" customHeight="1">
      <c r="A5" s="80" t="s">
        <v>83</v>
      </c>
      <c r="B5" s="23" t="s">
        <v>84</v>
      </c>
      <c r="C5" s="6">
        <v>8</v>
      </c>
      <c r="D5" s="1" t="s">
        <v>85</v>
      </c>
      <c r="E5" s="31">
        <f>물가시세표!D30</f>
        <v>740</v>
      </c>
      <c r="F5" s="23">
        <f>C5*E5</f>
        <v>5920</v>
      </c>
      <c r="G5" s="23"/>
      <c r="H5" s="23"/>
      <c r="I5" s="23"/>
      <c r="J5" s="23"/>
      <c r="K5" s="23">
        <f aca="true" t="shared" si="0" ref="K5:L7">SUM(E5,G5,I5)</f>
        <v>740</v>
      </c>
      <c r="L5" s="29">
        <f t="shared" si="0"/>
        <v>5920</v>
      </c>
      <c r="M5" s="81"/>
    </row>
    <row r="6" spans="1:13" ht="17.25" customHeight="1">
      <c r="A6" s="80" t="s">
        <v>86</v>
      </c>
      <c r="B6" s="25"/>
      <c r="C6" s="6">
        <v>0.17</v>
      </c>
      <c r="D6" s="1" t="s">
        <v>87</v>
      </c>
      <c r="E6" s="23"/>
      <c r="F6" s="29"/>
      <c r="G6" s="23">
        <f>물가시세표!D36</f>
        <v>167926</v>
      </c>
      <c r="H6" s="23">
        <f>ROUND(C6*G6,1)</f>
        <v>28547.4</v>
      </c>
      <c r="I6" s="23"/>
      <c r="J6" s="23"/>
      <c r="K6" s="23">
        <f t="shared" si="0"/>
        <v>167926</v>
      </c>
      <c r="L6" s="29">
        <f t="shared" si="0"/>
        <v>28547.4</v>
      </c>
      <c r="M6" s="81"/>
    </row>
    <row r="7" spans="1:13" ht="17.25" customHeight="1">
      <c r="A7" s="80" t="s">
        <v>88</v>
      </c>
      <c r="B7" s="25"/>
      <c r="C7" s="6">
        <v>0.17</v>
      </c>
      <c r="D7" s="1" t="s">
        <v>87</v>
      </c>
      <c r="E7" s="23"/>
      <c r="F7" s="23"/>
      <c r="G7" s="23">
        <f>물가시세표!D40</f>
        <v>137974</v>
      </c>
      <c r="H7" s="23">
        <f>ROUND(C7*G7,1)</f>
        <v>23455.6</v>
      </c>
      <c r="I7" s="23"/>
      <c r="J7" s="23"/>
      <c r="K7" s="23">
        <f t="shared" si="0"/>
        <v>137974</v>
      </c>
      <c r="L7" s="29">
        <f t="shared" si="0"/>
        <v>23455.6</v>
      </c>
      <c r="M7" s="82"/>
    </row>
    <row r="8" spans="1:14" s="5" customFormat="1" ht="19.5" customHeight="1">
      <c r="A8" s="80" t="s">
        <v>93</v>
      </c>
      <c r="B8" s="23" t="s">
        <v>94</v>
      </c>
      <c r="C8" s="6">
        <v>0.423</v>
      </c>
      <c r="D8" s="1" t="s">
        <v>95</v>
      </c>
      <c r="E8" s="23">
        <v>6379</v>
      </c>
      <c r="F8" s="59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5" t="s">
        <v>99</v>
      </c>
      <c r="N8" s="60"/>
    </row>
    <row r="9" spans="1:13" ht="17.25" customHeight="1">
      <c r="A9" s="80" t="s">
        <v>89</v>
      </c>
      <c r="B9" s="25" t="s">
        <v>90</v>
      </c>
      <c r="C9" s="6">
        <v>0.05</v>
      </c>
      <c r="D9" s="1" t="s">
        <v>91</v>
      </c>
      <c r="E9" s="23"/>
      <c r="F9" s="23">
        <f>ROUND(((H6+H7)*C9),0)</f>
        <v>2600</v>
      </c>
      <c r="G9" s="23"/>
      <c r="H9" s="23"/>
      <c r="I9" s="23"/>
      <c r="J9" s="23"/>
      <c r="K9" s="23"/>
      <c r="L9" s="29"/>
      <c r="M9" s="82"/>
    </row>
    <row r="10" spans="1:13" ht="16.5" customHeight="1" thickBot="1">
      <c r="A10" s="83" t="s">
        <v>92</v>
      </c>
      <c r="B10" s="74"/>
      <c r="C10" s="75"/>
      <c r="D10" s="76"/>
      <c r="E10" s="77"/>
      <c r="F10" s="78">
        <f>SUM(F5:F9)</f>
        <v>11499</v>
      </c>
      <c r="G10" s="77"/>
      <c r="H10" s="78">
        <f>SUM(H5:H9)</f>
        <v>52003</v>
      </c>
      <c r="I10" s="77"/>
      <c r="J10" s="78">
        <f>SUM(J5:J9)</f>
        <v>1263</v>
      </c>
      <c r="K10" s="77"/>
      <c r="L10" s="78">
        <f>F10+H10+J10</f>
        <v>64765</v>
      </c>
      <c r="M10" s="84"/>
    </row>
  </sheetData>
  <sheetProtection/>
  <mergeCells count="11">
    <mergeCell ref="A1:M1"/>
    <mergeCell ref="A2:A3"/>
    <mergeCell ref="B2:B3"/>
    <mergeCell ref="C2:C3"/>
    <mergeCell ref="M2:M3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21" t="s">
        <v>100</v>
      </c>
      <c r="B1" s="122"/>
      <c r="C1" s="122"/>
      <c r="D1" s="122"/>
      <c r="E1" s="123"/>
      <c r="F1" s="32"/>
      <c r="L1" s="34"/>
      <c r="M1" s="34"/>
      <c r="N1" s="34"/>
      <c r="O1" s="34"/>
    </row>
    <row r="2" spans="1:15" s="33" customFormat="1" ht="15" customHeight="1">
      <c r="A2" s="124" t="s">
        <v>101</v>
      </c>
      <c r="B2" s="125"/>
      <c r="C2" s="125"/>
      <c r="D2" s="125"/>
      <c r="E2" s="126"/>
      <c r="F2" s="35"/>
      <c r="L2" s="34"/>
      <c r="M2" s="34"/>
      <c r="N2" s="34"/>
      <c r="O2" s="34"/>
    </row>
    <row r="3" spans="1:14" s="37" customFormat="1" ht="12" customHeight="1">
      <c r="A3" s="85" t="s">
        <v>17</v>
      </c>
      <c r="B3" s="62" t="s">
        <v>18</v>
      </c>
      <c r="C3" s="62" t="s">
        <v>19</v>
      </c>
      <c r="D3" s="63" t="s">
        <v>20</v>
      </c>
      <c r="E3" s="86" t="s">
        <v>21</v>
      </c>
      <c r="F3" s="36"/>
      <c r="L3" s="38"/>
      <c r="M3" s="38"/>
      <c r="N3" s="38"/>
    </row>
    <row r="4" spans="1:14" s="37" customFormat="1" ht="12" customHeight="1">
      <c r="A4" s="87" t="s">
        <v>22</v>
      </c>
      <c r="B4" s="50"/>
      <c r="C4" s="50"/>
      <c r="D4" s="51"/>
      <c r="E4" s="88"/>
      <c r="F4" s="36"/>
      <c r="L4" s="38"/>
      <c r="M4" s="38"/>
      <c r="N4" s="38"/>
    </row>
    <row r="5" spans="1:15" s="37" customFormat="1" ht="12" customHeight="1">
      <c r="A5" s="89" t="s">
        <v>40</v>
      </c>
      <c r="B5" s="52" t="s">
        <v>102</v>
      </c>
      <c r="C5" s="50" t="s">
        <v>103</v>
      </c>
      <c r="D5" s="53">
        <v>265000</v>
      </c>
      <c r="E5" s="90" t="s">
        <v>104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89" t="s">
        <v>41</v>
      </c>
      <c r="B6" s="52" t="s">
        <v>105</v>
      </c>
      <c r="C6" s="50" t="s">
        <v>103</v>
      </c>
      <c r="D6" s="53">
        <v>210000</v>
      </c>
      <c r="E6" s="90" t="s">
        <v>104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89" t="s">
        <v>42</v>
      </c>
      <c r="B7" s="52" t="s">
        <v>106</v>
      </c>
      <c r="C7" s="50" t="s">
        <v>103</v>
      </c>
      <c r="D7" s="53">
        <v>279000</v>
      </c>
      <c r="E7" s="90" t="s">
        <v>104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89" t="s">
        <v>43</v>
      </c>
      <c r="B8" s="52" t="s">
        <v>107</v>
      </c>
      <c r="C8" s="50" t="s">
        <v>103</v>
      </c>
      <c r="D8" s="53">
        <v>225000</v>
      </c>
      <c r="E8" s="90" t="s">
        <v>104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89" t="s">
        <v>44</v>
      </c>
      <c r="B9" s="52" t="s">
        <v>108</v>
      </c>
      <c r="C9" s="50" t="s">
        <v>103</v>
      </c>
      <c r="D9" s="53">
        <v>254000</v>
      </c>
      <c r="E9" s="90" t="s">
        <v>104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89" t="s">
        <v>45</v>
      </c>
      <c r="B10" s="52" t="s">
        <v>109</v>
      </c>
      <c r="C10" s="50" t="s">
        <v>103</v>
      </c>
      <c r="D10" s="53">
        <v>279000</v>
      </c>
      <c r="E10" s="90" t="s">
        <v>104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89" t="s">
        <v>46</v>
      </c>
      <c r="B11" s="52" t="s">
        <v>110</v>
      </c>
      <c r="C11" s="50" t="s">
        <v>103</v>
      </c>
      <c r="D11" s="53">
        <v>245000</v>
      </c>
      <c r="E11" s="90" t="s">
        <v>104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89" t="s">
        <v>47</v>
      </c>
      <c r="B12" s="52" t="s">
        <v>111</v>
      </c>
      <c r="C12" s="50" t="s">
        <v>103</v>
      </c>
      <c r="D12" s="53">
        <v>267000</v>
      </c>
      <c r="E12" s="90" t="s">
        <v>104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89" t="s">
        <v>48</v>
      </c>
      <c r="B13" s="52" t="s">
        <v>112</v>
      </c>
      <c r="C13" s="50" t="s">
        <v>103</v>
      </c>
      <c r="D13" s="53">
        <v>267000</v>
      </c>
      <c r="E13" s="90" t="s">
        <v>104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89" t="s">
        <v>49</v>
      </c>
      <c r="B14" s="52" t="s">
        <v>113</v>
      </c>
      <c r="C14" s="50" t="s">
        <v>103</v>
      </c>
      <c r="D14" s="53">
        <v>218000</v>
      </c>
      <c r="E14" s="90" t="s">
        <v>104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89" t="s">
        <v>50</v>
      </c>
      <c r="B15" s="52" t="s">
        <v>114</v>
      </c>
      <c r="C15" s="50" t="s">
        <v>103</v>
      </c>
      <c r="D15" s="53">
        <v>239000</v>
      </c>
      <c r="E15" s="90" t="s">
        <v>104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89" t="s">
        <v>51</v>
      </c>
      <c r="B16" s="52" t="s">
        <v>115</v>
      </c>
      <c r="C16" s="50" t="s">
        <v>103</v>
      </c>
      <c r="D16" s="53">
        <v>267000</v>
      </c>
      <c r="E16" s="90" t="s">
        <v>104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89" t="s">
        <v>52</v>
      </c>
      <c r="B17" s="52" t="s">
        <v>116</v>
      </c>
      <c r="C17" s="50" t="s">
        <v>103</v>
      </c>
      <c r="D17" s="53">
        <v>240000</v>
      </c>
      <c r="E17" s="90" t="s">
        <v>104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89" t="s">
        <v>53</v>
      </c>
      <c r="B18" s="52" t="s">
        <v>117</v>
      </c>
      <c r="C18" s="50" t="s">
        <v>103</v>
      </c>
      <c r="D18" s="53">
        <v>260000</v>
      </c>
      <c r="E18" s="90" t="s">
        <v>104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89" t="s">
        <v>54</v>
      </c>
      <c r="B19" s="52" t="s">
        <v>118</v>
      </c>
      <c r="C19" s="50" t="s">
        <v>103</v>
      </c>
      <c r="D19" s="53">
        <v>269000</v>
      </c>
      <c r="E19" s="90" t="s">
        <v>104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89" t="s">
        <v>55</v>
      </c>
      <c r="B20" s="52" t="s">
        <v>119</v>
      </c>
      <c r="C20" s="50" t="s">
        <v>103</v>
      </c>
      <c r="D20" s="53">
        <v>279000</v>
      </c>
      <c r="E20" s="90" t="s">
        <v>104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89" t="s">
        <v>56</v>
      </c>
      <c r="B21" s="52" t="s">
        <v>120</v>
      </c>
      <c r="C21" s="50" t="s">
        <v>103</v>
      </c>
      <c r="D21" s="53">
        <v>267000</v>
      </c>
      <c r="E21" s="90" t="s">
        <v>104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89" t="s">
        <v>57</v>
      </c>
      <c r="B22" s="52" t="s">
        <v>121</v>
      </c>
      <c r="C22" s="50" t="s">
        <v>103</v>
      </c>
      <c r="D22" s="53">
        <v>310000</v>
      </c>
      <c r="E22" s="90" t="s">
        <v>104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89" t="s">
        <v>58</v>
      </c>
      <c r="B23" s="52" t="s">
        <v>122</v>
      </c>
      <c r="C23" s="50" t="s">
        <v>103</v>
      </c>
      <c r="D23" s="53">
        <v>347000</v>
      </c>
      <c r="E23" s="90" t="s">
        <v>104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89" t="s">
        <v>59</v>
      </c>
      <c r="B24" s="52" t="s">
        <v>123</v>
      </c>
      <c r="C24" s="50" t="s">
        <v>103</v>
      </c>
      <c r="D24" s="53">
        <v>355000</v>
      </c>
      <c r="E24" s="90" t="s">
        <v>104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89" t="s">
        <v>60</v>
      </c>
      <c r="B25" s="52" t="s">
        <v>124</v>
      </c>
      <c r="C25" s="50" t="s">
        <v>103</v>
      </c>
      <c r="D25" s="53">
        <v>336000</v>
      </c>
      <c r="E25" s="90" t="s">
        <v>104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89" t="s">
        <v>61</v>
      </c>
      <c r="B26" s="52" t="s">
        <v>125</v>
      </c>
      <c r="C26" s="50" t="s">
        <v>103</v>
      </c>
      <c r="D26" s="53">
        <v>385000</v>
      </c>
      <c r="E26" s="90" t="s">
        <v>104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89" t="s">
        <v>62</v>
      </c>
      <c r="B27" s="52" t="s">
        <v>126</v>
      </c>
      <c r="C27" s="50" t="s">
        <v>103</v>
      </c>
      <c r="D27" s="53">
        <v>385000</v>
      </c>
      <c r="E27" s="90" t="s">
        <v>104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89"/>
      <c r="B28" s="52"/>
      <c r="C28" s="50"/>
      <c r="D28" s="53"/>
      <c r="E28" s="91"/>
      <c r="F28" s="44"/>
      <c r="L28" s="46"/>
      <c r="M28" s="46"/>
      <c r="N28" s="46"/>
    </row>
    <row r="29" spans="1:15" s="33" customFormat="1" ht="12" customHeight="1">
      <c r="A29" s="89" t="s">
        <v>127</v>
      </c>
      <c r="B29" s="52" t="s">
        <v>24</v>
      </c>
      <c r="C29" s="50" t="s">
        <v>5</v>
      </c>
      <c r="D29" s="53">
        <v>27658</v>
      </c>
      <c r="E29" s="90" t="s">
        <v>128</v>
      </c>
      <c r="F29" s="35"/>
      <c r="L29" s="34"/>
      <c r="M29" s="34"/>
      <c r="N29" s="34"/>
      <c r="O29" s="34"/>
    </row>
    <row r="30" spans="1:14" s="37" customFormat="1" ht="12" customHeight="1">
      <c r="A30" s="92" t="s">
        <v>25</v>
      </c>
      <c r="B30" s="54" t="s">
        <v>129</v>
      </c>
      <c r="C30" s="50" t="s">
        <v>23</v>
      </c>
      <c r="D30" s="53">
        <v>740</v>
      </c>
      <c r="E30" s="90" t="s">
        <v>130</v>
      </c>
      <c r="F30" s="36"/>
      <c r="L30" s="38"/>
      <c r="M30" s="38"/>
      <c r="N30" s="38"/>
    </row>
    <row r="31" spans="1:14" s="37" customFormat="1" ht="12" customHeight="1">
      <c r="A31" s="89" t="s">
        <v>26</v>
      </c>
      <c r="B31" s="52" t="s">
        <v>131</v>
      </c>
      <c r="C31" s="50" t="s">
        <v>27</v>
      </c>
      <c r="D31" s="53">
        <v>6000</v>
      </c>
      <c r="E31" s="90" t="s">
        <v>132</v>
      </c>
      <c r="F31" s="36"/>
      <c r="L31" s="38"/>
      <c r="M31" s="38"/>
      <c r="N31" s="38"/>
    </row>
    <row r="32" spans="1:14" s="37" customFormat="1" ht="12" customHeight="1">
      <c r="A32" s="89" t="s">
        <v>28</v>
      </c>
      <c r="B32" s="52" t="s">
        <v>29</v>
      </c>
      <c r="C32" s="50" t="s">
        <v>5</v>
      </c>
      <c r="D32" s="53">
        <v>35000</v>
      </c>
      <c r="E32" s="90" t="s">
        <v>133</v>
      </c>
      <c r="F32" s="36"/>
      <c r="L32" s="38"/>
      <c r="M32" s="38"/>
      <c r="N32" s="38"/>
    </row>
    <row r="33" spans="1:14" s="37" customFormat="1" ht="12" customHeight="1">
      <c r="A33" s="89" t="s">
        <v>30</v>
      </c>
      <c r="B33" s="52"/>
      <c r="C33" s="50" t="s">
        <v>31</v>
      </c>
      <c r="D33" s="53">
        <v>1972</v>
      </c>
      <c r="E33" s="90" t="s">
        <v>134</v>
      </c>
      <c r="F33" s="36"/>
      <c r="L33" s="38"/>
      <c r="M33" s="38"/>
      <c r="N33" s="38"/>
    </row>
    <row r="34" spans="1:14" s="37" customFormat="1" ht="12" customHeight="1">
      <c r="A34" s="99"/>
      <c r="B34" s="49"/>
      <c r="C34" s="50"/>
      <c r="D34" s="51"/>
      <c r="E34" s="88"/>
      <c r="F34" s="36"/>
      <c r="L34" s="38"/>
      <c r="M34" s="38"/>
      <c r="N34" s="38"/>
    </row>
    <row r="35" spans="1:14" s="37" customFormat="1" ht="12" customHeight="1">
      <c r="A35" s="87" t="s">
        <v>32</v>
      </c>
      <c r="B35" s="50"/>
      <c r="C35" s="50"/>
      <c r="D35" s="51"/>
      <c r="E35" s="88"/>
      <c r="F35" s="36"/>
      <c r="L35" s="38"/>
      <c r="M35" s="38"/>
      <c r="N35" s="38"/>
    </row>
    <row r="36" spans="1:14" s="37" customFormat="1" ht="12" customHeight="1">
      <c r="A36" s="89" t="s">
        <v>1</v>
      </c>
      <c r="B36" s="52"/>
      <c r="C36" s="50" t="s">
        <v>33</v>
      </c>
      <c r="D36" s="55">
        <v>167926</v>
      </c>
      <c r="E36" s="90" t="s">
        <v>135</v>
      </c>
      <c r="F36" s="36"/>
      <c r="L36" s="38"/>
      <c r="M36" s="38"/>
      <c r="N36" s="38"/>
    </row>
    <row r="37" spans="1:5" ht="12" customHeight="1">
      <c r="A37" s="89" t="s">
        <v>2</v>
      </c>
      <c r="B37" s="52"/>
      <c r="C37" s="50" t="s">
        <v>33</v>
      </c>
      <c r="D37" s="55">
        <v>138989</v>
      </c>
      <c r="E37" s="90" t="s">
        <v>135</v>
      </c>
    </row>
    <row r="38" spans="1:5" ht="12" customHeight="1">
      <c r="A38" s="89" t="s">
        <v>34</v>
      </c>
      <c r="B38" s="52"/>
      <c r="C38" s="50" t="s">
        <v>33</v>
      </c>
      <c r="D38" s="55">
        <v>211203</v>
      </c>
      <c r="E38" s="90" t="s">
        <v>135</v>
      </c>
    </row>
    <row r="39" spans="1:5" ht="12" customHeight="1">
      <c r="A39" s="93" t="s">
        <v>35</v>
      </c>
      <c r="B39" s="56"/>
      <c r="C39" s="57" t="s">
        <v>33</v>
      </c>
      <c r="D39" s="58">
        <v>225461</v>
      </c>
      <c r="E39" s="90" t="s">
        <v>135</v>
      </c>
    </row>
    <row r="40" spans="1:5" ht="12" customHeight="1" thickBot="1">
      <c r="A40" s="94" t="s">
        <v>36</v>
      </c>
      <c r="B40" s="95"/>
      <c r="C40" s="96" t="s">
        <v>33</v>
      </c>
      <c r="D40" s="97">
        <v>137974</v>
      </c>
      <c r="E40" s="98" t="s">
        <v>136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2018-09-10T08:10:53Z</cp:lastPrinted>
  <dcterms:created xsi:type="dcterms:W3CDTF">2004-02-12T00:49:17Z</dcterms:created>
  <dcterms:modified xsi:type="dcterms:W3CDTF">2020-10-06T04:53:45Z</dcterms:modified>
  <cp:category/>
  <cp:version/>
  <cp:contentType/>
  <cp:contentStatus/>
</cp:coreProperties>
</file>